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200" windowHeight="11700"/>
  </bookViews>
  <sheets>
    <sheet name="Баланс ЭЭ 2017 ООО Метэк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F23" i="1"/>
  <c r="I7" i="1" l="1"/>
  <c r="F7" i="1"/>
  <c r="F6" i="1"/>
  <c r="I6" i="1"/>
  <c r="E17" i="1" l="1"/>
  <c r="D17" i="1"/>
  <c r="I24" i="1"/>
  <c r="F24" i="1"/>
  <c r="D6" i="1"/>
  <c r="D7" i="1"/>
  <c r="E7" i="1"/>
  <c r="D8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 l="1"/>
</calcChain>
</file>

<file path=xl/sharedStrings.xml><?xml version="1.0" encoding="utf-8"?>
<sst xmlns="http://schemas.openxmlformats.org/spreadsheetml/2006/main" count="42" uniqueCount="29">
  <si>
    <t>Баланс ЭЭ 2017 г., МВт*ч</t>
  </si>
  <si>
    <t>СН1</t>
  </si>
  <si>
    <t>СН2</t>
  </si>
  <si>
    <t>НН</t>
  </si>
  <si>
    <t>Нас ГСК</t>
  </si>
  <si>
    <t>Поступление</t>
  </si>
  <si>
    <t>Потери</t>
  </si>
  <si>
    <t>1 полугодие</t>
  </si>
  <si>
    <t>2 полугодие</t>
  </si>
  <si>
    <t>Всего кол-во, МВт*ч</t>
  </si>
  <si>
    <t>Общая стоимость, руб.</t>
  </si>
  <si>
    <t>Кол-во, МВт*ч</t>
  </si>
  <si>
    <t>Тариф, руб/МВт*ч</t>
  </si>
  <si>
    <t>Стоимость, руб.</t>
  </si>
  <si>
    <t>-</t>
  </si>
  <si>
    <t>транзит в МРСК</t>
  </si>
  <si>
    <t>транзит в АСЭП</t>
  </si>
  <si>
    <t>транзит в УФСИН</t>
  </si>
  <si>
    <t>Полезный отпуск, всего</t>
  </si>
  <si>
    <t>Нас, в т.ч.:</t>
  </si>
  <si>
    <t>Нас ГОР</t>
  </si>
  <si>
    <t>Нас Эл плиты</t>
  </si>
  <si>
    <t>Нас СЕЛО</t>
  </si>
  <si>
    <t>P, СН2, МВт (сред)</t>
  </si>
  <si>
    <t>W, СН2</t>
  </si>
  <si>
    <t>P, НН, МВт (сред)</t>
  </si>
  <si>
    <t>W, НН</t>
  </si>
  <si>
    <t>тоже в %</t>
  </si>
  <si>
    <t>ООО "Метэк"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</si>
</sst>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1" applyFont="1" applyBorder="1" applyAlignment="1">
      <alignment horizontal="center"/>
    </xf>
    <xf numFmtId="0" fontId="2" fillId="0" borderId="0" xfId="1" applyFont="1" applyBorder="1" applyAlignment="1"/>
    <xf numFmtId="0" fontId="2" fillId="0" borderId="0" xfId="1" applyFont="1" applyBorder="1" applyAlignment="1">
      <alignment wrapText="1"/>
    </xf>
    <xf numFmtId="0" fontId="3" fillId="0" borderId="1" xfId="1" applyFont="1" applyBorder="1" applyAlignment="1">
      <alignment horizontal="right"/>
    </xf>
    <xf numFmtId="4" fontId="3" fillId="0" borderId="1" xfId="1" applyNumberFormat="1" applyFont="1" applyBorder="1" applyAlignment="1">
      <alignment horizontal="right"/>
    </xf>
    <xf numFmtId="4" fontId="2" fillId="0" borderId="1" xfId="1" applyNumberFormat="1" applyFont="1" applyBorder="1" applyAlignment="1">
      <alignment horizontal="right"/>
    </xf>
    <xf numFmtId="4" fontId="2" fillId="0" borderId="0" xfId="1" applyNumberFormat="1" applyFont="1" applyBorder="1" applyAlignment="1">
      <alignment horizontal="right"/>
    </xf>
    <xf numFmtId="4" fontId="4" fillId="2" borderId="1" xfId="0" applyNumberFormat="1" applyFont="1" applyFill="1" applyBorder="1"/>
    <xf numFmtId="4" fontId="2" fillId="0" borderId="0" xfId="1" applyNumberFormat="1" applyFont="1" applyFill="1" applyBorder="1" applyAlignment="1">
      <alignment horizontal="right"/>
    </xf>
    <xf numFmtId="0" fontId="2" fillId="0" borderId="0" xfId="1" applyFont="1" applyBorder="1" applyAlignment="1">
      <alignment horizontal="right"/>
    </xf>
    <xf numFmtId="4" fontId="0" fillId="0" borderId="0" xfId="0" applyNumberFormat="1"/>
    <xf numFmtId="164" fontId="3" fillId="0" borderId="1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right"/>
    </xf>
  </cellXfs>
  <cellStyles count="2">
    <cellStyle name="Обычный" xfId="0" builtinId="0"/>
    <cellStyle name="Обычный 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6"/>
  <sheetViews>
    <sheetView tabSelected="1" view="pageBreakPreview" topLeftCell="A3" zoomScaleNormal="100" zoomScaleSheetLayoutView="100" workbookViewId="0">
      <selection activeCell="I24" sqref="I24"/>
    </sheetView>
  </sheetViews>
  <sheetFormatPr defaultRowHeight="12.75" x14ac:dyDescent="0.2"/>
  <cols>
    <col min="3" max="3" width="11.5703125" customWidth="1"/>
    <col min="4" max="4" width="15" customWidth="1"/>
    <col min="5" max="5" width="17.7109375" customWidth="1"/>
    <col min="6" max="6" width="14.140625" customWidth="1"/>
    <col min="7" max="7" width="12.7109375" customWidth="1"/>
    <col min="8" max="8" width="14.28515625" customWidth="1"/>
    <col min="9" max="9" width="13.85546875" customWidth="1"/>
    <col min="10" max="10" width="14.5703125" customWidth="1"/>
    <col min="11" max="11" width="15.5703125" customWidth="1"/>
    <col min="12" max="12" width="7.5703125" customWidth="1"/>
    <col min="13" max="13" width="13.42578125" bestFit="1" customWidth="1"/>
    <col min="14" max="16" width="11.5703125" customWidth="1"/>
  </cols>
  <sheetData>
    <row r="2" spans="2:13" x14ac:dyDescent="0.2">
      <c r="C2" t="s">
        <v>28</v>
      </c>
    </row>
    <row r="3" spans="2:13" x14ac:dyDescent="0.2">
      <c r="C3" t="s">
        <v>0</v>
      </c>
    </row>
    <row r="4" spans="2:13" ht="15" x14ac:dyDescent="0.25">
      <c r="B4" s="20"/>
      <c r="C4" s="21"/>
      <c r="D4" s="19"/>
      <c r="E4" s="19"/>
      <c r="F4" s="16" t="s">
        <v>7</v>
      </c>
      <c r="G4" s="16"/>
      <c r="H4" s="16"/>
      <c r="I4" s="16" t="s">
        <v>8</v>
      </c>
      <c r="J4" s="16"/>
      <c r="K4" s="16"/>
      <c r="L4" s="1"/>
      <c r="M4" s="2"/>
    </row>
    <row r="5" spans="2:13" ht="42.75" x14ac:dyDescent="0.25">
      <c r="B5" s="22"/>
      <c r="C5" s="23"/>
      <c r="D5" s="17" t="s">
        <v>9</v>
      </c>
      <c r="E5" s="17" t="s">
        <v>10</v>
      </c>
      <c r="F5" s="18" t="s">
        <v>11</v>
      </c>
      <c r="G5" s="18" t="s">
        <v>12</v>
      </c>
      <c r="H5" s="18" t="s">
        <v>13</v>
      </c>
      <c r="I5" s="18" t="s">
        <v>11</v>
      </c>
      <c r="J5" s="18" t="s">
        <v>12</v>
      </c>
      <c r="K5" s="18" t="s">
        <v>13</v>
      </c>
      <c r="L5" s="3"/>
    </row>
    <row r="6" spans="2:13" ht="15" x14ac:dyDescent="0.25">
      <c r="B6" s="14" t="s">
        <v>5</v>
      </c>
      <c r="C6" s="14"/>
      <c r="D6" s="12">
        <f t="shared" ref="D6:D18" si="0">F6+I6</f>
        <v>27654.506500000003</v>
      </c>
      <c r="E6" s="5" t="s">
        <v>14</v>
      </c>
      <c r="F6" s="13">
        <f>7230.04+2300+4217</f>
        <v>13747.04</v>
      </c>
      <c r="G6" s="6" t="s">
        <v>14</v>
      </c>
      <c r="H6" s="6" t="s">
        <v>14</v>
      </c>
      <c r="I6" s="13">
        <f>7490.4665+2200+4217</f>
        <v>13907.4665</v>
      </c>
      <c r="J6" s="6" t="s">
        <v>14</v>
      </c>
      <c r="K6" s="6" t="s">
        <v>14</v>
      </c>
      <c r="L6" s="7"/>
    </row>
    <row r="7" spans="2:13" ht="15" customHeight="1" x14ac:dyDescent="0.25">
      <c r="B7" s="15" t="s">
        <v>15</v>
      </c>
      <c r="C7" s="15"/>
      <c r="D7" s="12">
        <f t="shared" si="0"/>
        <v>14399.146000000001</v>
      </c>
      <c r="E7" s="5">
        <f>H7+K7</f>
        <v>3929159.3018399999</v>
      </c>
      <c r="F7" s="13">
        <f>756.111+2300+4217</f>
        <v>7273.1109999999999</v>
      </c>
      <c r="G7" s="6">
        <v>1257.36672</v>
      </c>
      <c r="H7" s="6">
        <v>1689900.8716799999</v>
      </c>
      <c r="I7" s="13">
        <f>709.035+2200+4217</f>
        <v>7126.0349999999999</v>
      </c>
      <c r="J7" s="6">
        <v>1743.97074</v>
      </c>
      <c r="K7" s="6">
        <v>2239258.43016</v>
      </c>
      <c r="L7" s="7"/>
    </row>
    <row r="8" spans="2:13" ht="15" customHeight="1" x14ac:dyDescent="0.25">
      <c r="B8" s="15" t="s">
        <v>16</v>
      </c>
      <c r="C8" s="15"/>
      <c r="D8" s="12">
        <f t="shared" si="0"/>
        <v>3904.9559999999997</v>
      </c>
      <c r="E8" s="5"/>
      <c r="F8" s="13">
        <v>2323.0149999999999</v>
      </c>
      <c r="G8" s="6"/>
      <c r="H8" s="6"/>
      <c r="I8" s="13">
        <v>1581.9409999999998</v>
      </c>
      <c r="J8" s="6"/>
      <c r="K8" s="6"/>
      <c r="L8" s="7"/>
    </row>
    <row r="9" spans="2:13" ht="15" customHeight="1" x14ac:dyDescent="0.25">
      <c r="B9" s="15" t="s">
        <v>17</v>
      </c>
      <c r="C9" s="15"/>
      <c r="D9" s="12"/>
      <c r="E9" s="5"/>
      <c r="F9" s="13">
        <v>0</v>
      </c>
      <c r="G9" s="6"/>
      <c r="H9" s="6"/>
      <c r="I9" s="13">
        <v>0</v>
      </c>
      <c r="J9" s="6"/>
      <c r="K9" s="6"/>
      <c r="L9" s="7"/>
    </row>
    <row r="10" spans="2:13" ht="15" customHeight="1" x14ac:dyDescent="0.25">
      <c r="B10" s="15" t="s">
        <v>18</v>
      </c>
      <c r="C10" s="15"/>
      <c r="D10" s="12">
        <f t="shared" si="0"/>
        <v>6075.6085833333327</v>
      </c>
      <c r="E10" s="5">
        <f>H10+K10</f>
        <v>12794945.659051668</v>
      </c>
      <c r="F10" s="13">
        <v>2873.8808333333332</v>
      </c>
      <c r="G10" s="6" t="s">
        <v>14</v>
      </c>
      <c r="H10" s="6">
        <v>6209083.3494866677</v>
      </c>
      <c r="I10" s="13">
        <v>3201.7277499999996</v>
      </c>
      <c r="J10" s="6" t="s">
        <v>14</v>
      </c>
      <c r="K10" s="6">
        <v>6585862.3095649993</v>
      </c>
      <c r="L10" s="7"/>
    </row>
    <row r="11" spans="2:13" ht="15" x14ac:dyDescent="0.25">
      <c r="B11" s="15" t="s">
        <v>1</v>
      </c>
      <c r="C11" s="15"/>
      <c r="D11" s="12">
        <f t="shared" si="0"/>
        <v>0</v>
      </c>
      <c r="E11" s="5">
        <f t="shared" ref="E11:E22" si="1">H11+K11</f>
        <v>0</v>
      </c>
      <c r="F11" s="13">
        <v>0</v>
      </c>
      <c r="G11" s="8">
        <v>2258.5</v>
      </c>
      <c r="H11" s="8">
        <v>0</v>
      </c>
      <c r="I11" s="13">
        <v>0</v>
      </c>
      <c r="J11" s="8">
        <v>2463.9499999999998</v>
      </c>
      <c r="K11" s="8">
        <v>0</v>
      </c>
      <c r="L11" s="7"/>
    </row>
    <row r="12" spans="2:13" ht="15" x14ac:dyDescent="0.25">
      <c r="B12" s="14" t="s">
        <v>2</v>
      </c>
      <c r="C12" s="14"/>
      <c r="D12" s="12">
        <f t="shared" si="0"/>
        <v>3038.002583333333</v>
      </c>
      <c r="E12" s="5">
        <f t="shared" si="1"/>
        <v>9514119.0806875005</v>
      </c>
      <c r="F12" s="13">
        <v>1498.7378333333334</v>
      </c>
      <c r="G12" s="8">
        <v>3075.33</v>
      </c>
      <c r="H12" s="8">
        <v>4609113.4209850002</v>
      </c>
      <c r="I12" s="13">
        <v>1539.2647499999998</v>
      </c>
      <c r="J12" s="8">
        <v>3186.59</v>
      </c>
      <c r="K12" s="8">
        <v>4905005.6597024994</v>
      </c>
      <c r="L12" s="7"/>
    </row>
    <row r="13" spans="2:13" ht="15" x14ac:dyDescent="0.25">
      <c r="B13" s="14" t="s">
        <v>3</v>
      </c>
      <c r="C13" s="14"/>
      <c r="D13" s="12">
        <f t="shared" si="0"/>
        <v>681.98</v>
      </c>
      <c r="E13" s="5">
        <f t="shared" si="1"/>
        <v>2673836.1359399999</v>
      </c>
      <c r="F13" s="13">
        <v>354.70600000000002</v>
      </c>
      <c r="G13" s="8">
        <v>3856.53</v>
      </c>
      <c r="H13" s="8">
        <v>1367934.33018</v>
      </c>
      <c r="I13" s="13">
        <v>327.274</v>
      </c>
      <c r="J13" s="8">
        <v>3990.24</v>
      </c>
      <c r="K13" s="8">
        <v>1305901.8057599999</v>
      </c>
      <c r="L13" s="7"/>
    </row>
    <row r="14" spans="2:13" ht="15" x14ac:dyDescent="0.25">
      <c r="B14" s="14" t="s">
        <v>19</v>
      </c>
      <c r="C14" s="14"/>
      <c r="D14" s="12">
        <f t="shared" si="0"/>
        <v>2355.6259999999997</v>
      </c>
      <c r="E14" s="5">
        <f t="shared" si="1"/>
        <v>559307.44351000001</v>
      </c>
      <c r="F14" s="13">
        <v>1020.437</v>
      </c>
      <c r="G14" s="6" t="s">
        <v>14</v>
      </c>
      <c r="H14" s="6">
        <v>210559.93437999999</v>
      </c>
      <c r="I14" s="13">
        <v>1335.1889999999999</v>
      </c>
      <c r="J14" s="6" t="s">
        <v>14</v>
      </c>
      <c r="K14" s="6">
        <v>348747.50913000002</v>
      </c>
      <c r="L14" s="7"/>
    </row>
    <row r="15" spans="2:13" ht="15" x14ac:dyDescent="0.25">
      <c r="B15" s="14" t="s">
        <v>20</v>
      </c>
      <c r="C15" s="14"/>
      <c r="D15" s="12">
        <f t="shared" si="0"/>
        <v>214.67599999999999</v>
      </c>
      <c r="E15" s="5">
        <f t="shared" si="1"/>
        <v>233567.59576999999</v>
      </c>
      <c r="F15" s="13">
        <v>83.562999999999988</v>
      </c>
      <c r="G15" s="6">
        <v>1086.04</v>
      </c>
      <c r="H15" s="6">
        <v>90752.760519999982</v>
      </c>
      <c r="I15" s="13">
        <v>131.113</v>
      </c>
      <c r="J15" s="6">
        <v>1089.25</v>
      </c>
      <c r="K15" s="6">
        <v>142814.83525</v>
      </c>
      <c r="L15" s="7"/>
    </row>
    <row r="16" spans="2:13" ht="15" x14ac:dyDescent="0.25">
      <c r="B16" s="14" t="s">
        <v>21</v>
      </c>
      <c r="C16" s="14"/>
      <c r="D16" s="12">
        <f t="shared" si="0"/>
        <v>440.32800000000003</v>
      </c>
      <c r="E16" s="5">
        <f t="shared" si="1"/>
        <v>110322.00048</v>
      </c>
      <c r="F16" s="13">
        <v>28.632000000000001</v>
      </c>
      <c r="G16" s="6">
        <v>287.14</v>
      </c>
      <c r="H16" s="6">
        <v>8221.3924800000004</v>
      </c>
      <c r="I16" s="13">
        <v>411.69600000000003</v>
      </c>
      <c r="J16" s="6">
        <v>248</v>
      </c>
      <c r="K16" s="6">
        <v>102100.60800000001</v>
      </c>
      <c r="L16" s="7"/>
    </row>
    <row r="17" spans="2:12" ht="15" x14ac:dyDescent="0.25">
      <c r="B17" s="14" t="s">
        <v>4</v>
      </c>
      <c r="C17" s="14"/>
      <c r="D17" s="12">
        <f t="shared" si="0"/>
        <v>43.116</v>
      </c>
      <c r="E17" s="5">
        <f t="shared" si="1"/>
        <v>46910.650079999992</v>
      </c>
      <c r="F17" s="13">
        <v>16.651999999999997</v>
      </c>
      <c r="G17" s="8">
        <v>1086.04</v>
      </c>
      <c r="H17" s="8">
        <v>18084.738079999996</v>
      </c>
      <c r="I17" s="13">
        <v>26.463999999999999</v>
      </c>
      <c r="J17" s="8">
        <v>1089.25</v>
      </c>
      <c r="K17" s="8">
        <v>28825.912</v>
      </c>
      <c r="L17" s="7"/>
    </row>
    <row r="18" spans="2:12" ht="15" x14ac:dyDescent="0.25">
      <c r="B18" s="14" t="s">
        <v>22</v>
      </c>
      <c r="C18" s="14"/>
      <c r="D18" s="12">
        <f t="shared" si="0"/>
        <v>1657.5059999999999</v>
      </c>
      <c r="E18" s="5">
        <f t="shared" si="1"/>
        <v>168507.19718000002</v>
      </c>
      <c r="F18" s="13">
        <v>891.59</v>
      </c>
      <c r="G18" s="8">
        <v>104.87</v>
      </c>
      <c r="H18" s="8">
        <v>93501.043300000005</v>
      </c>
      <c r="I18" s="13">
        <v>765.91599999999994</v>
      </c>
      <c r="J18" s="8">
        <v>97.93</v>
      </c>
      <c r="K18" s="8">
        <v>75006.153879999998</v>
      </c>
      <c r="L18" s="7"/>
    </row>
    <row r="19" spans="2:12" ht="15" x14ac:dyDescent="0.25">
      <c r="B19" s="14" t="s">
        <v>23</v>
      </c>
      <c r="C19" s="14"/>
      <c r="D19" s="12">
        <f>(F19+I19)/2</f>
        <v>3.0000000000000001E-3</v>
      </c>
      <c r="E19" s="5">
        <f t="shared" si="1"/>
        <v>35595.966420000004</v>
      </c>
      <c r="F19" s="13">
        <v>3.0000000000000001E-3</v>
      </c>
      <c r="G19" s="8">
        <v>898314.4</v>
      </c>
      <c r="H19" s="8">
        <v>16169.659200000002</v>
      </c>
      <c r="I19" s="13">
        <v>3.0000000000000001E-3</v>
      </c>
      <c r="J19" s="8">
        <v>1079239.29</v>
      </c>
      <c r="K19" s="8">
        <v>19426.307220000002</v>
      </c>
      <c r="L19" s="7"/>
    </row>
    <row r="20" spans="2:12" ht="15" x14ac:dyDescent="0.25">
      <c r="B20" s="14" t="s">
        <v>24</v>
      </c>
      <c r="C20" s="14"/>
      <c r="D20" s="12">
        <f t="shared" ref="D20:D22" si="2">F20+I20</f>
        <v>21.90141666666667</v>
      </c>
      <c r="E20" s="5">
        <f t="shared" si="1"/>
        <v>12087.032494166669</v>
      </c>
      <c r="F20" s="13">
        <v>11.314166666666667</v>
      </c>
      <c r="G20" s="8">
        <v>468.97</v>
      </c>
      <c r="H20" s="8">
        <v>5306.0047416666675</v>
      </c>
      <c r="I20" s="13">
        <v>10.587250000000001</v>
      </c>
      <c r="J20" s="8">
        <v>640.49</v>
      </c>
      <c r="K20" s="8">
        <v>6781.027752500001</v>
      </c>
      <c r="L20" s="7"/>
    </row>
    <row r="21" spans="2:12" ht="15" x14ac:dyDescent="0.25">
      <c r="B21" s="14" t="s">
        <v>25</v>
      </c>
      <c r="C21" s="14"/>
      <c r="D21" s="12">
        <f>(F21+I21)/2</f>
        <v>0</v>
      </c>
      <c r="E21" s="5">
        <f>H21+K21</f>
        <v>0</v>
      </c>
      <c r="F21" s="13"/>
      <c r="G21" s="8">
        <v>644425.21</v>
      </c>
      <c r="H21" s="8"/>
      <c r="I21" s="13"/>
      <c r="J21" s="8">
        <v>879930.22</v>
      </c>
      <c r="K21" s="8"/>
      <c r="L21" s="7"/>
    </row>
    <row r="22" spans="2:12" ht="15" x14ac:dyDescent="0.25">
      <c r="B22" s="14" t="s">
        <v>26</v>
      </c>
      <c r="C22" s="14"/>
      <c r="D22" s="12">
        <f t="shared" si="2"/>
        <v>0</v>
      </c>
      <c r="E22" s="5">
        <f t="shared" si="1"/>
        <v>0</v>
      </c>
      <c r="F22" s="13"/>
      <c r="G22" s="8">
        <v>670.47</v>
      </c>
      <c r="H22" s="8">
        <v>0</v>
      </c>
      <c r="I22" s="13"/>
      <c r="J22" s="8">
        <v>883.12</v>
      </c>
      <c r="K22" s="8">
        <v>0</v>
      </c>
      <c r="L22" s="7"/>
    </row>
    <row r="23" spans="2:12" ht="15" x14ac:dyDescent="0.25">
      <c r="B23" s="14" t="s">
        <v>6</v>
      </c>
      <c r="C23" s="14"/>
      <c r="D23" s="12">
        <f>F23+I23</f>
        <v>3252.8945000000003</v>
      </c>
      <c r="E23" s="5">
        <f>H23+K23</f>
        <v>9457208.7773306854</v>
      </c>
      <c r="F23" s="24">
        <f>1265.719+400</f>
        <v>1665.7190000000001</v>
      </c>
      <c r="G23" s="6" t="s">
        <v>14</v>
      </c>
      <c r="H23" s="6">
        <v>3632950.0170659008</v>
      </c>
      <c r="I23" s="24">
        <f>1987.1755-400</f>
        <v>1587.1755000000001</v>
      </c>
      <c r="J23" s="6" t="s">
        <v>14</v>
      </c>
      <c r="K23" s="6">
        <v>5824258.760264785</v>
      </c>
      <c r="L23" s="9"/>
    </row>
    <row r="24" spans="2:12" ht="15" x14ac:dyDescent="0.25">
      <c r="B24" s="14" t="s">
        <v>27</v>
      </c>
      <c r="C24" s="14"/>
      <c r="D24" s="12">
        <f>D23/D6*100</f>
        <v>11.762619954906807</v>
      </c>
      <c r="E24" s="4"/>
      <c r="F24" s="12">
        <f>F23/F6*100</f>
        <v>12.116928444232359</v>
      </c>
      <c r="G24" s="6"/>
      <c r="H24" s="6"/>
      <c r="I24" s="12">
        <f>I23/I6*100</f>
        <v>11.412398512698198</v>
      </c>
      <c r="J24" s="6"/>
      <c r="K24" s="6"/>
      <c r="L24" s="10"/>
    </row>
    <row r="26" spans="2:12" x14ac:dyDescent="0.2">
      <c r="E26" s="11"/>
    </row>
  </sheetData>
  <mergeCells count="22">
    <mergeCell ref="B15:C15"/>
    <mergeCell ref="F4:H4"/>
    <mergeCell ref="I4:K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4:C5"/>
    <mergeCell ref="B22:C22"/>
    <mergeCell ref="B23:C23"/>
    <mergeCell ref="B24:C24"/>
    <mergeCell ref="B16:C16"/>
    <mergeCell ref="B17:C17"/>
    <mergeCell ref="B18:C18"/>
    <mergeCell ref="B19:C19"/>
    <mergeCell ref="B20:C20"/>
    <mergeCell ref="B21:C2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Баланс ЭЭ 2017 ООО Метэк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FR</cp:lastModifiedBy>
  <cp:lastPrinted>2018-10-24T10:00:48Z</cp:lastPrinted>
  <dcterms:created xsi:type="dcterms:W3CDTF">2018-02-28T02:05:30Z</dcterms:created>
  <dcterms:modified xsi:type="dcterms:W3CDTF">2018-11-13T15:39:30Z</dcterms:modified>
</cp:coreProperties>
</file>